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https://caritasofaustin-my.sharepoint.com/personal/gtausch_caritasofaustin_org/Documents/Desktop/BSS Plus RISE program/"/>
    </mc:Choice>
  </mc:AlternateContent>
  <xr:revisionPtr revIDLastSave="13" documentId="8_{35FC1AFF-D483-4739-AF33-A7538715A8F7}" xr6:coauthVersionLast="36" xr6:coauthVersionMax="36" xr10:uidLastSave="{718CB0B4-EF86-4F98-80A9-501445DB1915}"/>
  <bookViews>
    <workbookView xWindow="0" yWindow="0" windowWidth="12288" windowHeight="60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I18" i="1" l="1"/>
  <c r="J17" i="1" l="1"/>
  <c r="J16" i="1"/>
  <c r="D47" i="1" l="1"/>
  <c r="C47" i="1" l="1"/>
  <c r="B47" i="1"/>
  <c r="F46" i="1"/>
  <c r="J27" i="1" l="1"/>
  <c r="J26" i="1"/>
  <c r="J25" i="1"/>
  <c r="F45" i="1" l="1"/>
  <c r="F44" i="1"/>
  <c r="F43" i="1"/>
  <c r="F42" i="1"/>
  <c r="F41" i="1"/>
  <c r="F40" i="1"/>
  <c r="F39" i="1"/>
  <c r="F38" i="1"/>
  <c r="F37" i="1"/>
  <c r="F36" i="1"/>
  <c r="F35" i="1"/>
  <c r="H18" i="1"/>
  <c r="E18" i="1"/>
  <c r="D18" i="1"/>
  <c r="C18" i="1"/>
  <c r="B18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F6" i="1" s="1"/>
  <c r="J18" i="1" l="1"/>
  <c r="F8" i="1"/>
  <c r="F10" i="1"/>
  <c r="F12" i="1"/>
  <c r="F14" i="1"/>
  <c r="F16" i="1"/>
  <c r="F7" i="1"/>
  <c r="F9" i="1"/>
  <c r="F11" i="1"/>
  <c r="F13" i="1"/>
  <c r="F15" i="1"/>
  <c r="F47" i="1"/>
  <c r="G18" i="1"/>
  <c r="K8" i="1"/>
  <c r="K11" i="1"/>
  <c r="K15" i="1"/>
  <c r="K14" i="1"/>
  <c r="K9" i="1"/>
  <c r="K13" i="1"/>
  <c r="K7" i="1"/>
  <c r="K10" i="1"/>
  <c r="K12" i="1"/>
  <c r="K16" i="1"/>
  <c r="K6" i="1"/>
  <c r="K18" i="1" l="1"/>
  <c r="F18" i="1"/>
</calcChain>
</file>

<file path=xl/sharedStrings.xml><?xml version="1.0" encoding="utf-8"?>
<sst xmlns="http://schemas.openxmlformats.org/spreadsheetml/2006/main" count="63" uniqueCount="50">
  <si>
    <t>Agency</t>
  </si>
  <si>
    <t>DCA (June)</t>
  </si>
  <si>
    <t>DCA (July)</t>
  </si>
  <si>
    <t>DCA (Aug.)</t>
  </si>
  <si>
    <t>DCA (Sept.)</t>
  </si>
  <si>
    <t>DCA YTD</t>
  </si>
  <si>
    <t>FY20 DCA Goal*</t>
  </si>
  <si>
    <t>FY20 DCA adjustments</t>
  </si>
  <si>
    <t>FY20 Adjusted DCA Goal</t>
  </si>
  <si>
    <t>% of Goal Met</t>
  </si>
  <si>
    <t>ABC</t>
  </si>
  <si>
    <t>ASA</t>
  </si>
  <si>
    <t>Caritas</t>
  </si>
  <si>
    <t>FEC</t>
  </si>
  <si>
    <t>FFH</t>
  </si>
  <si>
    <t>FS</t>
  </si>
  <si>
    <t>GW</t>
  </si>
  <si>
    <t>LW</t>
  </si>
  <si>
    <t>MOWCTX</t>
  </si>
  <si>
    <t>SA</t>
  </si>
  <si>
    <t>TSA</t>
  </si>
  <si>
    <t>TOTALS</t>
  </si>
  <si>
    <t>New CLs Served (June)</t>
  </si>
  <si>
    <t>New CLs Served (July)</t>
  </si>
  <si>
    <t>New CLs Served (Aug)</t>
  </si>
  <si>
    <t>New CLs Served (Sept)</t>
  </si>
  <si>
    <t>CLs Served YTD</t>
  </si>
  <si>
    <t>Period 1
6/15/20 – 6/26/20</t>
  </si>
  <si>
    <t>Period 2
6/27/20 – 7/10/20</t>
  </si>
  <si>
    <t>Period 3
7/11/20 – 7/24/20</t>
  </si>
  <si>
    <t>Period 4
7/25/20 – 8/7/20</t>
  </si>
  <si>
    <t>Period 5
8/8/20 – 8/21/20</t>
  </si>
  <si>
    <t>Period 6
8/22/20 – 9/4/20</t>
  </si>
  <si>
    <t>Period 7
9/5/20 – 9/18/20</t>
  </si>
  <si>
    <t>Period 8
9/19/20 – 9/30/20</t>
  </si>
  <si>
    <t>Reported to city</t>
  </si>
  <si>
    <t>Clients</t>
  </si>
  <si>
    <t>Households</t>
  </si>
  <si>
    <t>Total</t>
  </si>
  <si>
    <t>DCA*</t>
  </si>
  <si>
    <t>*DCA reported is based on checks issued, not check requests submissions. Reported DCA is totaled by checks issued during period dates.</t>
  </si>
  <si>
    <t>Remaining DCA allocation</t>
  </si>
  <si>
    <t>Unassigned*</t>
  </si>
  <si>
    <t xml:space="preserve">*Unassigned is clients whose case manager did not answer the agency drop down or has visibility issues </t>
  </si>
  <si>
    <r>
      <t xml:space="preserve">DIRECT CLIENT ASSISTANCE (DCA) - </t>
    </r>
    <r>
      <rPr>
        <b/>
        <sz val="11"/>
        <color rgb="FFFF0000"/>
        <rFont val="Calibri"/>
        <family val="2"/>
        <scheme val="minor"/>
      </rPr>
      <t>based on check request log</t>
    </r>
  </si>
  <si>
    <t>Clients enrolled</t>
  </si>
  <si>
    <t>general DCA pot</t>
  </si>
  <si>
    <t>FY20 BSS+ RISE Dashboard - updated 10/8/20</t>
  </si>
  <si>
    <t>Finance data as of 10/8/20 at 2:30 pm</t>
  </si>
  <si>
    <t>Period 8 data still being finalized and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</si>
</sst>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79E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0" applyNumberFormat="1" applyFill="1" applyBorder="1"/>
    <xf numFmtId="164" fontId="0" fillId="0" borderId="4" xfId="0" applyNumberFormat="1" applyBorder="1"/>
    <xf numFmtId="44" fontId="0" fillId="0" borderId="1" xfId="1" applyFont="1" applyBorder="1"/>
    <xf numFmtId="6" fontId="0" fillId="0" borderId="1" xfId="1" applyNumberFormat="1" applyFont="1" applyBorder="1"/>
    <xf numFmtId="9" fontId="0" fillId="0" borderId="1" xfId="0" applyNumberFormat="1" applyFill="1" applyBorder="1"/>
    <xf numFmtId="164" fontId="0" fillId="0" borderId="1" xfId="1" applyNumberFormat="1" applyFont="1" applyBorder="1"/>
    <xf numFmtId="44" fontId="0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4" xfId="0" applyNumberFormat="1" applyFont="1" applyBorder="1"/>
    <xf numFmtId="44" fontId="3" fillId="0" borderId="1" xfId="1" applyFont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Fill="1" applyBorder="1"/>
    <xf numFmtId="44" fontId="3" fillId="0" borderId="0" xfId="1" applyFont="1" applyBorder="1"/>
    <xf numFmtId="9" fontId="0" fillId="0" borderId="0" xfId="0" applyNumberForma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0" fillId="7" borderId="1" xfId="0" applyFill="1" applyBorder="1"/>
    <xf numFmtId="0" fontId="0" fillId="9" borderId="1" xfId="0" applyFill="1" applyBorder="1"/>
    <xf numFmtId="0" fontId="3" fillId="9" borderId="1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Border="1"/>
    <xf numFmtId="9" fontId="0" fillId="4" borderId="1" xfId="0" applyNumberFormat="1" applyFill="1" applyBorder="1"/>
    <xf numFmtId="0" fontId="12" fillId="0" borderId="0" xfId="0" applyFont="1"/>
    <xf numFmtId="6" fontId="3" fillId="0" borderId="1" xfId="1" applyNumberFormat="1" applyFont="1" applyBorder="1"/>
    <xf numFmtId="0" fontId="6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F37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N7" sqref="N7"/>
    </sheetView>
  </sheetViews>
  <sheetFormatPr defaultRowHeight="14.4" x14ac:dyDescent="0.3"/>
  <cols>
    <col min="1" max="2" width="15.109375" customWidth="1"/>
    <col min="3" max="3" width="13.5546875" customWidth="1"/>
    <col min="4" max="4" width="13.109375" customWidth="1"/>
    <col min="5" max="5" width="13" customWidth="1"/>
    <col min="6" max="6" width="13.6640625" customWidth="1"/>
    <col min="7" max="7" width="13.33203125" customWidth="1"/>
    <col min="8" max="8" width="13.5546875" customWidth="1"/>
    <col min="9" max="9" width="12.88671875" customWidth="1"/>
    <col min="10" max="10" width="15.5546875" customWidth="1"/>
    <col min="11" max="11" width="15" customWidth="1"/>
    <col min="12" max="12" width="13.33203125" customWidth="1"/>
  </cols>
  <sheetData>
    <row r="1" spans="1:12" x14ac:dyDescent="0.3">
      <c r="A1" s="44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2" ht="15" thickBot="1" x14ac:dyDescent="0.35">
      <c r="A4" s="46" t="s">
        <v>44</v>
      </c>
      <c r="B4" s="46"/>
      <c r="C4" s="46"/>
      <c r="D4" s="46"/>
      <c r="E4" s="46"/>
      <c r="F4" s="46"/>
      <c r="G4" s="46"/>
      <c r="H4" s="1"/>
    </row>
    <row r="5" spans="1:12" ht="28.8" x14ac:dyDescent="0.3">
      <c r="A5" s="2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5" t="s">
        <v>41</v>
      </c>
      <c r="G5" s="6" t="s">
        <v>5</v>
      </c>
      <c r="H5" s="3" t="s">
        <v>6</v>
      </c>
      <c r="I5" s="3" t="s">
        <v>7</v>
      </c>
      <c r="J5" s="3" t="s">
        <v>8</v>
      </c>
      <c r="K5" s="7" t="s">
        <v>9</v>
      </c>
      <c r="L5" s="8"/>
    </row>
    <row r="6" spans="1:12" x14ac:dyDescent="0.3">
      <c r="A6" s="32" t="s">
        <v>10</v>
      </c>
      <c r="B6" s="9">
        <v>0</v>
      </c>
      <c r="C6" s="9">
        <v>9277.56</v>
      </c>
      <c r="D6" s="9">
        <v>15915.68</v>
      </c>
      <c r="E6" s="10">
        <v>25633.41</v>
      </c>
      <c r="F6" s="11">
        <f>J6-G6</f>
        <v>-2781.1899999999951</v>
      </c>
      <c r="G6" s="12">
        <f t="shared" ref="G6:G18" si="0">SUM(B6:E6)</f>
        <v>50826.649999999994</v>
      </c>
      <c r="H6" s="13">
        <v>48045.46</v>
      </c>
      <c r="I6" s="14"/>
      <c r="J6" s="13">
        <f>SUM(H6:I6)</f>
        <v>48045.46</v>
      </c>
      <c r="K6" s="39">
        <f>G6/J6</f>
        <v>1.0578866348662286</v>
      </c>
      <c r="L6" s="42"/>
    </row>
    <row r="7" spans="1:12" x14ac:dyDescent="0.3">
      <c r="A7" s="32" t="s">
        <v>11</v>
      </c>
      <c r="B7" s="9">
        <v>450</v>
      </c>
      <c r="C7" s="9">
        <v>3805</v>
      </c>
      <c r="D7" s="9">
        <v>11936.33</v>
      </c>
      <c r="E7" s="10">
        <v>20417.5</v>
      </c>
      <c r="F7" s="11">
        <f t="shared" ref="F7:F18" si="1">J7-G7</f>
        <v>-2563.3700000000026</v>
      </c>
      <c r="G7" s="12">
        <f t="shared" si="0"/>
        <v>36608.83</v>
      </c>
      <c r="H7" s="13">
        <v>48045.46</v>
      </c>
      <c r="I7" s="14">
        <v>-14000</v>
      </c>
      <c r="J7" s="13">
        <f t="shared" ref="J7:J15" si="2">SUM(H7:I7)</f>
        <v>34045.46</v>
      </c>
      <c r="K7" s="39">
        <f t="shared" ref="K7:K16" si="3">G7/J7</f>
        <v>1.0752925647061313</v>
      </c>
      <c r="L7" s="42"/>
    </row>
    <row r="8" spans="1:12" x14ac:dyDescent="0.3">
      <c r="A8" s="32" t="s">
        <v>12</v>
      </c>
      <c r="B8" s="9">
        <v>5340.7</v>
      </c>
      <c r="C8" s="9">
        <v>21333.13</v>
      </c>
      <c r="D8" s="9">
        <v>24186.76</v>
      </c>
      <c r="E8" s="10">
        <v>15820.02</v>
      </c>
      <c r="F8" s="11">
        <f t="shared" si="1"/>
        <v>-23635.21</v>
      </c>
      <c r="G8" s="12">
        <f t="shared" si="0"/>
        <v>66680.61</v>
      </c>
      <c r="H8" s="13">
        <v>43045.4</v>
      </c>
      <c r="I8" s="14"/>
      <c r="J8" s="13">
        <f t="shared" si="2"/>
        <v>43045.4</v>
      </c>
      <c r="K8" s="15">
        <f t="shared" si="3"/>
        <v>1.5490763240671477</v>
      </c>
      <c r="L8" s="42"/>
    </row>
    <row r="9" spans="1:12" x14ac:dyDescent="0.3">
      <c r="A9" s="32" t="s">
        <v>13</v>
      </c>
      <c r="B9" s="9">
        <v>4871.6000000000004</v>
      </c>
      <c r="C9" s="9">
        <v>19557.18</v>
      </c>
      <c r="D9" s="9">
        <v>16834.97</v>
      </c>
      <c r="E9" s="10">
        <v>47168.55</v>
      </c>
      <c r="F9" s="11">
        <f t="shared" si="1"/>
        <v>-30386.840000000004</v>
      </c>
      <c r="G9" s="12">
        <f t="shared" si="0"/>
        <v>88432.3</v>
      </c>
      <c r="H9" s="13">
        <v>48045.46</v>
      </c>
      <c r="I9" s="16">
        <v>10000</v>
      </c>
      <c r="J9" s="13">
        <f t="shared" si="2"/>
        <v>58045.46</v>
      </c>
      <c r="K9" s="15">
        <f t="shared" si="3"/>
        <v>1.5235007182301596</v>
      </c>
      <c r="L9" s="42"/>
    </row>
    <row r="10" spans="1:12" x14ac:dyDescent="0.3">
      <c r="A10" s="32" t="s">
        <v>14</v>
      </c>
      <c r="B10" s="9">
        <v>7268.8</v>
      </c>
      <c r="C10" s="9">
        <v>31807.29</v>
      </c>
      <c r="D10" s="9">
        <v>26819.59</v>
      </c>
      <c r="E10" s="10">
        <v>18875.66</v>
      </c>
      <c r="F10" s="11">
        <f t="shared" si="1"/>
        <v>-6725.8800000000047</v>
      </c>
      <c r="G10" s="12">
        <f t="shared" si="0"/>
        <v>84771.340000000011</v>
      </c>
      <c r="H10" s="13">
        <v>78045.460000000006</v>
      </c>
      <c r="I10" s="13"/>
      <c r="J10" s="13">
        <f t="shared" si="2"/>
        <v>78045.460000000006</v>
      </c>
      <c r="K10" s="15">
        <f t="shared" si="3"/>
        <v>1.0861790038779964</v>
      </c>
      <c r="L10" s="42"/>
    </row>
    <row r="11" spans="1:12" x14ac:dyDescent="0.3">
      <c r="A11" s="32" t="s">
        <v>15</v>
      </c>
      <c r="B11" s="9">
        <v>0</v>
      </c>
      <c r="C11" s="9">
        <v>0</v>
      </c>
      <c r="D11" s="9">
        <v>9638.5</v>
      </c>
      <c r="E11" s="10">
        <v>11102.33</v>
      </c>
      <c r="F11" s="11">
        <f t="shared" si="1"/>
        <v>3304.6299999999974</v>
      </c>
      <c r="G11" s="12">
        <f t="shared" si="0"/>
        <v>20740.830000000002</v>
      </c>
      <c r="H11" s="13">
        <v>48045.46</v>
      </c>
      <c r="I11" s="14">
        <v>-24000</v>
      </c>
      <c r="J11" s="13">
        <f t="shared" si="2"/>
        <v>24045.46</v>
      </c>
      <c r="K11" s="39">
        <f t="shared" si="3"/>
        <v>0.8625674035763925</v>
      </c>
      <c r="L11" s="43" t="s">
        <v>48</v>
      </c>
    </row>
    <row r="12" spans="1:12" x14ac:dyDescent="0.3">
      <c r="A12" s="32" t="s">
        <v>16</v>
      </c>
      <c r="B12" s="9">
        <v>13015.66</v>
      </c>
      <c r="C12" s="9">
        <v>70835.08</v>
      </c>
      <c r="D12" s="9">
        <v>11707.79</v>
      </c>
      <c r="E12" s="10">
        <v>10731.98</v>
      </c>
      <c r="F12" s="11">
        <f t="shared" si="1"/>
        <v>-8245.0499999999884</v>
      </c>
      <c r="G12" s="12">
        <f t="shared" si="0"/>
        <v>106290.51</v>
      </c>
      <c r="H12" s="13">
        <v>98045.46</v>
      </c>
      <c r="I12" s="14"/>
      <c r="J12" s="13">
        <f t="shared" si="2"/>
        <v>98045.46</v>
      </c>
      <c r="K12" s="15">
        <f t="shared" si="3"/>
        <v>1.0840941538751512</v>
      </c>
      <c r="L12" s="43"/>
    </row>
    <row r="13" spans="1:12" x14ac:dyDescent="0.3">
      <c r="A13" s="32" t="s">
        <v>17</v>
      </c>
      <c r="B13" s="9">
        <v>6649.76</v>
      </c>
      <c r="C13" s="9">
        <v>20875.830000000002</v>
      </c>
      <c r="D13" s="9">
        <v>31857.61</v>
      </c>
      <c r="E13" s="10">
        <v>27940.6</v>
      </c>
      <c r="F13" s="11">
        <f t="shared" si="1"/>
        <v>-9278.3399999999965</v>
      </c>
      <c r="G13" s="12">
        <f t="shared" si="0"/>
        <v>87323.8</v>
      </c>
      <c r="H13" s="13">
        <v>78045.460000000006</v>
      </c>
      <c r="I13" s="14"/>
      <c r="J13" s="13">
        <f t="shared" si="2"/>
        <v>78045.460000000006</v>
      </c>
      <c r="K13" s="15">
        <f t="shared" si="3"/>
        <v>1.1188837890121988</v>
      </c>
      <c r="L13" s="43"/>
    </row>
    <row r="14" spans="1:12" x14ac:dyDescent="0.3">
      <c r="A14" s="32" t="s">
        <v>18</v>
      </c>
      <c r="B14" s="9">
        <v>6183.22</v>
      </c>
      <c r="C14" s="9">
        <v>17712.57</v>
      </c>
      <c r="D14" s="9">
        <v>40665.61</v>
      </c>
      <c r="E14" s="10">
        <v>57912.98</v>
      </c>
      <c r="F14" s="11">
        <f>J14-G14</f>
        <v>-74428.920000000013</v>
      </c>
      <c r="G14" s="12">
        <f t="shared" si="0"/>
        <v>122474.38</v>
      </c>
      <c r="H14" s="13">
        <v>48045.46</v>
      </c>
      <c r="I14" s="14"/>
      <c r="J14" s="13">
        <f t="shared" si="2"/>
        <v>48045.46</v>
      </c>
      <c r="K14" s="15">
        <f t="shared" si="3"/>
        <v>2.549135339738656</v>
      </c>
      <c r="L14" s="43"/>
    </row>
    <row r="15" spans="1:12" x14ac:dyDescent="0.3">
      <c r="A15" s="32" t="s">
        <v>19</v>
      </c>
      <c r="B15" s="9">
        <v>2089.56</v>
      </c>
      <c r="C15" s="9">
        <v>20932.07</v>
      </c>
      <c r="D15" s="9">
        <v>11568.46</v>
      </c>
      <c r="E15" s="10">
        <v>15779.87</v>
      </c>
      <c r="F15" s="11">
        <f t="shared" si="1"/>
        <v>2675.5</v>
      </c>
      <c r="G15" s="12">
        <f t="shared" si="0"/>
        <v>50369.96</v>
      </c>
      <c r="H15" s="17">
        <v>48045.46</v>
      </c>
      <c r="I15" s="17">
        <v>5000</v>
      </c>
      <c r="J15" s="13">
        <f t="shared" si="2"/>
        <v>53045.46</v>
      </c>
      <c r="K15" s="15">
        <f t="shared" si="3"/>
        <v>0.94956213029352554</v>
      </c>
      <c r="L15" s="43"/>
    </row>
    <row r="16" spans="1:12" x14ac:dyDescent="0.3">
      <c r="A16" s="32" t="s">
        <v>20</v>
      </c>
      <c r="B16" s="9">
        <v>525</v>
      </c>
      <c r="C16" s="9">
        <v>5958.69</v>
      </c>
      <c r="D16" s="9">
        <v>2807</v>
      </c>
      <c r="E16" s="10">
        <v>26729.07</v>
      </c>
      <c r="F16" s="11">
        <f t="shared" si="1"/>
        <v>-12974.299999999996</v>
      </c>
      <c r="G16" s="12">
        <f t="shared" si="0"/>
        <v>36019.759999999995</v>
      </c>
      <c r="H16" s="13">
        <v>23045.46</v>
      </c>
      <c r="I16" s="14"/>
      <c r="J16" s="13">
        <f>SUM(H16:I16)</f>
        <v>23045.46</v>
      </c>
      <c r="K16" s="39">
        <f t="shared" si="3"/>
        <v>1.5629872434744194</v>
      </c>
      <c r="L16" s="43"/>
    </row>
    <row r="17" spans="1:12" x14ac:dyDescent="0.3">
      <c r="A17" s="32" t="s">
        <v>46</v>
      </c>
      <c r="B17" s="9"/>
      <c r="C17" s="9"/>
      <c r="D17" s="9"/>
      <c r="E17" s="10"/>
      <c r="F17" s="11"/>
      <c r="G17" s="12"/>
      <c r="H17" s="13"/>
      <c r="I17" s="14">
        <v>116500</v>
      </c>
      <c r="J17" s="13">
        <f>SUM(H17:I17)</f>
        <v>116500</v>
      </c>
      <c r="K17" s="15"/>
      <c r="L17" s="43"/>
    </row>
    <row r="18" spans="1:12" x14ac:dyDescent="0.3">
      <c r="A18" s="30" t="s">
        <v>21</v>
      </c>
      <c r="B18" s="19">
        <f>SUM(B6:B16)</f>
        <v>46394.299999999996</v>
      </c>
      <c r="C18" s="19">
        <f>SUM(C6:C16)</f>
        <v>222094.40000000002</v>
      </c>
      <c r="D18" s="19">
        <f>SUM(D6:D16)</f>
        <v>203938.29999999996</v>
      </c>
      <c r="E18" s="19">
        <f>SUM(E6:E16)</f>
        <v>278111.97000000003</v>
      </c>
      <c r="F18" s="11">
        <f t="shared" si="1"/>
        <v>-48538.969999999972</v>
      </c>
      <c r="G18" s="20">
        <f t="shared" si="0"/>
        <v>750538.97</v>
      </c>
      <c r="H18" s="21">
        <f>SUM(H6:H16)</f>
        <v>608500</v>
      </c>
      <c r="I18" s="41">
        <f>SUM(I6:I17)</f>
        <v>93500</v>
      </c>
      <c r="J18" s="21">
        <f>SUM(J6:J17)</f>
        <v>702000</v>
      </c>
      <c r="K18" s="15">
        <f>G18/J18</f>
        <v>1.0691438319088318</v>
      </c>
      <c r="L18" s="43"/>
    </row>
    <row r="19" spans="1:12" x14ac:dyDescent="0.3">
      <c r="A19" s="25"/>
      <c r="B19" s="26"/>
      <c r="C19" s="38"/>
      <c r="D19" s="26"/>
      <c r="E19" s="26"/>
      <c r="F19" s="27"/>
      <c r="G19" s="26"/>
      <c r="H19" s="28"/>
      <c r="I19" s="28"/>
      <c r="J19" s="28"/>
      <c r="K19" s="29"/>
      <c r="L19" s="37"/>
    </row>
    <row r="20" spans="1:12" x14ac:dyDescent="0.3">
      <c r="A20" s="25"/>
      <c r="B20" s="26"/>
      <c r="C20" s="26"/>
      <c r="D20" s="26"/>
      <c r="E20" s="26"/>
      <c r="F20" s="27"/>
      <c r="G20" s="26"/>
      <c r="H20" s="28"/>
      <c r="I20" s="28"/>
      <c r="J20" s="28"/>
      <c r="K20" s="29"/>
      <c r="L20" s="37"/>
    </row>
    <row r="21" spans="1:12" x14ac:dyDescent="0.3">
      <c r="A21" s="25"/>
      <c r="B21" s="26"/>
      <c r="C21" s="26"/>
      <c r="D21" s="26"/>
      <c r="E21" s="26"/>
      <c r="F21" s="27"/>
      <c r="G21" s="26"/>
      <c r="H21" s="28"/>
      <c r="I21" s="28"/>
      <c r="J21" s="28"/>
      <c r="K21" s="29"/>
      <c r="L21" s="37"/>
    </row>
    <row r="22" spans="1:12" x14ac:dyDescent="0.3">
      <c r="A22" s="49" t="s">
        <v>35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12" ht="31.5" customHeight="1" x14ac:dyDescent="0.3">
      <c r="A23" s="50"/>
      <c r="B23" s="47" t="s">
        <v>27</v>
      </c>
      <c r="C23" s="47" t="s">
        <v>28</v>
      </c>
      <c r="D23" s="47" t="s">
        <v>29</v>
      </c>
      <c r="E23" s="47" t="s">
        <v>30</v>
      </c>
      <c r="F23" s="47" t="s">
        <v>31</v>
      </c>
      <c r="G23" s="47" t="s">
        <v>32</v>
      </c>
      <c r="H23" s="47" t="s">
        <v>33</v>
      </c>
      <c r="I23" s="47" t="s">
        <v>34</v>
      </c>
      <c r="J23" s="51" t="s">
        <v>38</v>
      </c>
    </row>
    <row r="24" spans="1:12" ht="16.5" customHeight="1" x14ac:dyDescent="0.3">
      <c r="A24" s="50"/>
      <c r="B24" s="47"/>
      <c r="C24" s="47"/>
      <c r="D24" s="47"/>
      <c r="E24" s="47"/>
      <c r="F24" s="47"/>
      <c r="G24" s="47"/>
      <c r="H24" s="47"/>
      <c r="I24" s="47"/>
      <c r="J24" s="52"/>
    </row>
    <row r="25" spans="1:12" x14ac:dyDescent="0.3">
      <c r="A25" s="31" t="s">
        <v>39</v>
      </c>
      <c r="B25" s="16">
        <v>17435.23</v>
      </c>
      <c r="C25" s="16">
        <v>69119.67</v>
      </c>
      <c r="D25" s="16">
        <v>107770.89</v>
      </c>
      <c r="E25" s="16">
        <v>108610.52</v>
      </c>
      <c r="F25" s="16">
        <v>88125.01</v>
      </c>
      <c r="G25" s="16">
        <v>99433.07</v>
      </c>
      <c r="H25" s="16">
        <v>91773.53</v>
      </c>
      <c r="I25" s="16">
        <v>154467.79999999999</v>
      </c>
      <c r="J25" s="16">
        <f>SUM(B25:I25)</f>
        <v>736735.72</v>
      </c>
    </row>
    <row r="26" spans="1:12" x14ac:dyDescent="0.3">
      <c r="A26" s="31" t="s">
        <v>36</v>
      </c>
      <c r="B26" s="24">
        <v>101</v>
      </c>
      <c r="C26" s="24">
        <v>122</v>
      </c>
      <c r="D26" s="24">
        <v>173</v>
      </c>
      <c r="E26" s="24">
        <v>116</v>
      </c>
      <c r="F26" s="24">
        <v>105</v>
      </c>
      <c r="G26" s="24">
        <v>82</v>
      </c>
      <c r="H26" s="24">
        <v>82</v>
      </c>
      <c r="I26" s="24">
        <v>125</v>
      </c>
      <c r="J26" s="24">
        <f>SUM(B26:I26)</f>
        <v>906</v>
      </c>
    </row>
    <row r="27" spans="1:12" x14ac:dyDescent="0.3">
      <c r="A27" s="31" t="s">
        <v>37</v>
      </c>
      <c r="B27" s="24">
        <v>51</v>
      </c>
      <c r="C27" s="24">
        <v>47</v>
      </c>
      <c r="D27" s="24">
        <v>61</v>
      </c>
      <c r="E27" s="24">
        <v>50</v>
      </c>
      <c r="F27" s="24">
        <v>54</v>
      </c>
      <c r="G27" s="24">
        <v>39</v>
      </c>
      <c r="H27" s="24">
        <v>36</v>
      </c>
      <c r="I27" s="24">
        <v>37</v>
      </c>
      <c r="J27" s="24">
        <f>SUM(B27:I27)</f>
        <v>375</v>
      </c>
    </row>
    <row r="28" spans="1:12" x14ac:dyDescent="0.3">
      <c r="D28" s="40" t="s">
        <v>49</v>
      </c>
    </row>
    <row r="29" spans="1:12" x14ac:dyDescent="0.3">
      <c r="A29" s="53" t="s">
        <v>40</v>
      </c>
      <c r="B29" s="53"/>
      <c r="C29" s="53"/>
      <c r="D29" s="53"/>
      <c r="E29" s="53"/>
      <c r="F29" s="53"/>
      <c r="G29" s="53"/>
      <c r="H29" s="53"/>
      <c r="I29" s="53"/>
      <c r="J29" s="53"/>
    </row>
    <row r="33" spans="1:6" x14ac:dyDescent="0.3">
      <c r="A33" s="46" t="s">
        <v>45</v>
      </c>
      <c r="B33" s="46"/>
      <c r="C33" s="46"/>
      <c r="D33" s="46"/>
      <c r="E33" s="46"/>
      <c r="F33" s="46"/>
    </row>
    <row r="34" spans="1:6" ht="27.6" x14ac:dyDescent="0.3">
      <c r="A34" s="22" t="s">
        <v>0</v>
      </c>
      <c r="B34" s="23" t="s">
        <v>22</v>
      </c>
      <c r="C34" s="23" t="s">
        <v>23</v>
      </c>
      <c r="D34" s="23" t="s">
        <v>24</v>
      </c>
      <c r="E34" s="23" t="s">
        <v>25</v>
      </c>
      <c r="F34" s="23" t="s">
        <v>26</v>
      </c>
    </row>
    <row r="35" spans="1:6" x14ac:dyDescent="0.3">
      <c r="A35" s="33" t="s">
        <v>10</v>
      </c>
      <c r="B35" s="24">
        <v>0</v>
      </c>
      <c r="C35" s="24">
        <v>0</v>
      </c>
      <c r="D35" s="24">
        <v>17</v>
      </c>
      <c r="E35" s="24">
        <v>3</v>
      </c>
      <c r="F35" s="24">
        <f t="shared" ref="F35:F46" si="4">SUM(B35:E35)</f>
        <v>20</v>
      </c>
    </row>
    <row r="36" spans="1:6" x14ac:dyDescent="0.3">
      <c r="A36" s="33" t="s">
        <v>11</v>
      </c>
      <c r="B36" s="24">
        <v>0</v>
      </c>
      <c r="C36" s="24">
        <v>3</v>
      </c>
      <c r="D36" s="24">
        <v>5</v>
      </c>
      <c r="E36" s="24">
        <v>8</v>
      </c>
      <c r="F36" s="24">
        <f t="shared" si="4"/>
        <v>16</v>
      </c>
    </row>
    <row r="37" spans="1:6" x14ac:dyDescent="0.3">
      <c r="A37" s="33" t="s">
        <v>12</v>
      </c>
      <c r="B37" s="24">
        <v>1</v>
      </c>
      <c r="C37" s="24">
        <v>41</v>
      </c>
      <c r="D37" s="24">
        <v>14</v>
      </c>
      <c r="E37" s="24">
        <v>5</v>
      </c>
      <c r="F37" s="24">
        <f t="shared" si="4"/>
        <v>61</v>
      </c>
    </row>
    <row r="38" spans="1:6" x14ac:dyDescent="0.3">
      <c r="A38" s="33" t="s">
        <v>13</v>
      </c>
      <c r="B38" s="24">
        <v>8</v>
      </c>
      <c r="C38" s="24">
        <v>35</v>
      </c>
      <c r="D38" s="24">
        <v>21</v>
      </c>
      <c r="E38" s="24">
        <v>10</v>
      </c>
      <c r="F38" s="24">
        <f t="shared" si="4"/>
        <v>74</v>
      </c>
    </row>
    <row r="39" spans="1:6" x14ac:dyDescent="0.3">
      <c r="A39" s="33" t="s">
        <v>14</v>
      </c>
      <c r="B39" s="24">
        <v>5</v>
      </c>
      <c r="C39" s="24">
        <v>33</v>
      </c>
      <c r="D39" s="24">
        <v>35</v>
      </c>
      <c r="E39" s="24">
        <v>14</v>
      </c>
      <c r="F39" s="24">
        <f t="shared" si="4"/>
        <v>87</v>
      </c>
    </row>
    <row r="40" spans="1:6" x14ac:dyDescent="0.3">
      <c r="A40" s="33" t="s">
        <v>15</v>
      </c>
      <c r="B40" s="24">
        <v>0</v>
      </c>
      <c r="C40" s="24">
        <v>0</v>
      </c>
      <c r="D40" s="24">
        <v>21</v>
      </c>
      <c r="E40" s="24">
        <v>0</v>
      </c>
      <c r="F40" s="24">
        <f t="shared" si="4"/>
        <v>21</v>
      </c>
    </row>
    <row r="41" spans="1:6" x14ac:dyDescent="0.3">
      <c r="A41" s="33" t="s">
        <v>16</v>
      </c>
      <c r="B41" s="24">
        <v>29</v>
      </c>
      <c r="C41" s="24">
        <v>48</v>
      </c>
      <c r="D41" s="24">
        <v>0</v>
      </c>
      <c r="E41" s="24">
        <v>9</v>
      </c>
      <c r="F41" s="24">
        <f t="shared" si="4"/>
        <v>86</v>
      </c>
    </row>
    <row r="42" spans="1:6" x14ac:dyDescent="0.3">
      <c r="A42" s="33" t="s">
        <v>17</v>
      </c>
      <c r="B42" s="24">
        <v>6</v>
      </c>
      <c r="C42" s="24">
        <v>23</v>
      </c>
      <c r="D42" s="24">
        <v>30</v>
      </c>
      <c r="E42" s="24">
        <v>0</v>
      </c>
      <c r="F42" s="24">
        <f t="shared" si="4"/>
        <v>59</v>
      </c>
    </row>
    <row r="43" spans="1:6" x14ac:dyDescent="0.3">
      <c r="A43" s="33" t="s">
        <v>18</v>
      </c>
      <c r="B43" s="24">
        <v>0</v>
      </c>
      <c r="C43" s="24">
        <v>0</v>
      </c>
      <c r="D43" s="24">
        <v>53</v>
      </c>
      <c r="E43" s="24">
        <v>31</v>
      </c>
      <c r="F43" s="24">
        <f t="shared" si="4"/>
        <v>84</v>
      </c>
    </row>
    <row r="44" spans="1:6" x14ac:dyDescent="0.3">
      <c r="A44" s="33" t="s">
        <v>19</v>
      </c>
      <c r="B44" s="24">
        <v>12</v>
      </c>
      <c r="C44" s="24">
        <v>0</v>
      </c>
      <c r="D44" s="24">
        <v>11</v>
      </c>
      <c r="E44" s="24"/>
      <c r="F44" s="24">
        <f t="shared" si="4"/>
        <v>23</v>
      </c>
    </row>
    <row r="45" spans="1:6" x14ac:dyDescent="0.3">
      <c r="A45" s="33" t="s">
        <v>20</v>
      </c>
      <c r="B45" s="24">
        <v>0</v>
      </c>
      <c r="C45" s="24">
        <v>21</v>
      </c>
      <c r="D45" s="24">
        <v>7</v>
      </c>
      <c r="E45" s="24">
        <v>14</v>
      </c>
      <c r="F45" s="24">
        <f t="shared" si="4"/>
        <v>42</v>
      </c>
    </row>
    <row r="46" spans="1:6" x14ac:dyDescent="0.3">
      <c r="A46" s="33" t="s">
        <v>42</v>
      </c>
      <c r="B46" s="24">
        <v>76</v>
      </c>
      <c r="C46" s="24">
        <v>61</v>
      </c>
      <c r="D46" s="24">
        <v>10</v>
      </c>
      <c r="E46" s="24">
        <v>8</v>
      </c>
      <c r="F46" s="24">
        <f t="shared" si="4"/>
        <v>155</v>
      </c>
    </row>
    <row r="47" spans="1:6" x14ac:dyDescent="0.3">
      <c r="A47" s="34" t="s">
        <v>21</v>
      </c>
      <c r="B47" s="18">
        <f>SUM(B35:B46)</f>
        <v>137</v>
      </c>
      <c r="C47" s="18">
        <f>SUM(C35:C46)</f>
        <v>265</v>
      </c>
      <c r="D47" s="18">
        <f>SUM(D35:D46)</f>
        <v>224</v>
      </c>
      <c r="E47" s="18">
        <f>SUM(E35:E46)</f>
        <v>102</v>
      </c>
      <c r="F47" s="18">
        <f>SUM(F35:F46)</f>
        <v>728</v>
      </c>
    </row>
    <row r="49" spans="1:11" x14ac:dyDescent="0.3">
      <c r="A49" s="48" t="s">
        <v>43</v>
      </c>
      <c r="B49" s="48"/>
      <c r="C49" s="48"/>
      <c r="D49" s="48"/>
      <c r="E49" s="48"/>
      <c r="F49" s="48"/>
      <c r="G49" s="48"/>
      <c r="H49" s="35"/>
      <c r="I49" s="35"/>
      <c r="J49" s="35"/>
      <c r="K49" s="36"/>
    </row>
  </sheetData>
  <mergeCells count="18">
    <mergeCell ref="A49:G49"/>
    <mergeCell ref="A4:G4"/>
    <mergeCell ref="H23:H24"/>
    <mergeCell ref="I23:I24"/>
    <mergeCell ref="A22:J22"/>
    <mergeCell ref="A23:A24"/>
    <mergeCell ref="J23:J24"/>
    <mergeCell ref="A29:J29"/>
    <mergeCell ref="L6:L10"/>
    <mergeCell ref="L11:L18"/>
    <mergeCell ref="A1:L2"/>
    <mergeCell ref="A33:F33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C238E11B9FC4DBC67C21927C68F99" ma:contentTypeVersion="10" ma:contentTypeDescription="Create a new document." ma:contentTypeScope="" ma:versionID="d56b8bd543a3a48215bff03ae29fd3b0">
  <xsd:schema xmlns:xsd="http://www.w3.org/2001/XMLSchema" xmlns:xs="http://www.w3.org/2001/XMLSchema" xmlns:p="http://schemas.microsoft.com/office/2006/metadata/properties" xmlns:ns3="1530a869-9f92-494f-8679-f77adf16f699" targetNamespace="http://schemas.microsoft.com/office/2006/metadata/properties" ma:root="true" ma:fieldsID="aa59acad37a94500165d4d04ef4bc8d8" ns3:_="">
    <xsd:import namespace="1530a869-9f92-494f-8679-f77adf16f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0a869-9f92-494f-8679-f77adf16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3FA0E9-A3D8-4730-9AB9-0B45C23A9CB1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530a869-9f92-494f-8679-f77adf16f699"/>
  </ds:schemaRefs>
</ds:datastoreItem>
</file>

<file path=customXml/itemProps2.xml><?xml version="1.0" encoding="utf-8"?>
<ds:datastoreItem xmlns:ds="http://schemas.openxmlformats.org/officeDocument/2006/customXml" ds:itemID="{10977DEB-B5A0-4B4B-AE4B-6CBD04BD07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872EF-1D62-4762-9176-A8EC7D0EA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0a869-9f92-494f-8679-f77adf16f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Tausch</dc:creator>
  <cp:lastModifiedBy>Greg Tausch</cp:lastModifiedBy>
  <dcterms:created xsi:type="dcterms:W3CDTF">2020-07-22T17:17:30Z</dcterms:created>
  <dcterms:modified xsi:type="dcterms:W3CDTF">2020-10-08T19:46:27Z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0x010100CD4C238E11B9FC4DBC67C21927C68F99</vt:lpwstr>
  </property>
</Properties>
</file>